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cloudex2ultra\рабочая\Для сайта МУПНЭСК.РФ\Раскрытие информации НЭСК\2022\"/>
    </mc:Choice>
  </mc:AlternateContent>
  <bookViews>
    <workbookView xWindow="480" yWindow="90" windowWidth="23955" windowHeight="1207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8" i="1" l="1"/>
  <c r="C7" i="1"/>
  <c r="C33" i="1" l="1"/>
  <c r="C29" i="1" l="1"/>
  <c r="C24" i="1"/>
  <c r="C56" i="1"/>
  <c r="C30" i="1"/>
  <c r="C23" i="1"/>
  <c r="C22" i="1"/>
  <c r="C31" i="1"/>
  <c r="C27" i="1"/>
  <c r="C10" i="1"/>
  <c r="C5" i="1" s="1"/>
  <c r="C28" i="1" l="1"/>
  <c r="C25" i="1" s="1"/>
  <c r="C20" i="1" l="1"/>
  <c r="C15" i="1" s="1"/>
  <c r="C16" i="1" s="1"/>
</calcChain>
</file>

<file path=xl/sharedStrings.xml><?xml version="1.0" encoding="utf-8"?>
<sst xmlns="http://schemas.openxmlformats.org/spreadsheetml/2006/main" count="123" uniqueCount="102">
  <si>
    <t>Фактический баланс</t>
  </si>
  <si>
    <t>№
п/п</t>
  </si>
  <si>
    <t>Показатели</t>
  </si>
  <si>
    <t>1.</t>
  </si>
  <si>
    <t>Отпуск (поступление) эл. энергии в сеть,
всего</t>
  </si>
  <si>
    <t xml:space="preserve">           в том числе:</t>
  </si>
  <si>
    <t>2.</t>
  </si>
  <si>
    <t>Потери электроэнергии, всего</t>
  </si>
  <si>
    <t>то же в %</t>
  </si>
  <si>
    <t>3.</t>
  </si>
  <si>
    <t>Отпуск потребителям (пол. отпуск), всего</t>
  </si>
  <si>
    <t>в том числе:</t>
  </si>
  <si>
    <t>СНII</t>
  </si>
  <si>
    <t>Примечание:</t>
  </si>
  <si>
    <t xml:space="preserve">ВН   </t>
  </si>
  <si>
    <t>-220-110 кВ</t>
  </si>
  <si>
    <t>СНI</t>
  </si>
  <si>
    <t>-35 кВ</t>
  </si>
  <si>
    <t>-10-6 кВ</t>
  </si>
  <si>
    <t>НН</t>
  </si>
  <si>
    <t>-0,4 кВ</t>
  </si>
  <si>
    <t xml:space="preserve">      в том числе:</t>
  </si>
  <si>
    <t>1.1</t>
  </si>
  <si>
    <t xml:space="preserve">                               СНII</t>
  </si>
  <si>
    <t xml:space="preserve">                               в том числе:</t>
  </si>
  <si>
    <t>1.1.1</t>
  </si>
  <si>
    <t xml:space="preserve">                                  ПАО "МРСК Северо-Запад"</t>
  </si>
  <si>
    <t>1.2</t>
  </si>
  <si>
    <t xml:space="preserve">                                НН</t>
  </si>
  <si>
    <t xml:space="preserve"> СНII (одноставочный)</t>
  </si>
  <si>
    <t xml:space="preserve"> СНII (двухставочный, энергия)</t>
  </si>
  <si>
    <t xml:space="preserve"> СНII (двухставочный, мощность)</t>
  </si>
  <si>
    <t xml:space="preserve"> НН (одноставочный) всего</t>
  </si>
  <si>
    <t xml:space="preserve">      Население (по тарифу газ)</t>
  </si>
  <si>
    <t xml:space="preserve">      Население (по тарифу электроплиты)</t>
  </si>
  <si>
    <t xml:space="preserve">      НН (прочие)</t>
  </si>
  <si>
    <t xml:space="preserve"> НН (двухставочный, энергия)</t>
  </si>
  <si>
    <t xml:space="preserve"> НН (двухставочный, мощность)</t>
  </si>
  <si>
    <t>4.</t>
  </si>
  <si>
    <t>4.1</t>
  </si>
  <si>
    <t>4.2</t>
  </si>
  <si>
    <t>4.3</t>
  </si>
  <si>
    <t>4.4</t>
  </si>
  <si>
    <t>4.4.1</t>
  </si>
  <si>
    <t xml:space="preserve">      Население (газ) однотарифный</t>
  </si>
  <si>
    <t>4.4.2</t>
  </si>
  <si>
    <t xml:space="preserve">      Население (газ) дневная зона</t>
  </si>
  <si>
    <t>4.4.3</t>
  </si>
  <si>
    <t xml:space="preserve">      Население (газ) ночная зона</t>
  </si>
  <si>
    <t xml:space="preserve">      Население (электроплиты) однотарифный</t>
  </si>
  <si>
    <t xml:space="preserve">      Население (электроплиты) дневная зона</t>
  </si>
  <si>
    <t xml:space="preserve">      Население (электроплиты) ночная зона</t>
  </si>
  <si>
    <t xml:space="preserve">      Население (приравненные ГСК) однотарифный</t>
  </si>
  <si>
    <t xml:space="preserve">      Население (приравненные ГСК) дневная зона</t>
  </si>
  <si>
    <t xml:space="preserve">      Население (приравненные ГСК) ночная зона</t>
  </si>
  <si>
    <t xml:space="preserve">      Население (приравненные религ. орг.)</t>
  </si>
  <si>
    <t xml:space="preserve">      Население (приравненные соц.обслуж., общ.) газ</t>
  </si>
  <si>
    <t xml:space="preserve">      Население (приравненные соц.обслуж., общ.) эл. пл</t>
  </si>
  <si>
    <t>4.5</t>
  </si>
  <si>
    <t>4.6</t>
  </si>
  <si>
    <t>5.</t>
  </si>
  <si>
    <t>5.1</t>
  </si>
  <si>
    <t>5.2</t>
  </si>
  <si>
    <t>5.3</t>
  </si>
  <si>
    <t>5.4</t>
  </si>
  <si>
    <t xml:space="preserve"> НН (одноставочный)</t>
  </si>
  <si>
    <t>п. 2</t>
  </si>
  <si>
    <t>Потери, оплачиваемые Сетевой организацией Гарантирующему Поставщику в рамках настоящего договора (п.2 = п.1 - п.3).</t>
  </si>
  <si>
    <t>п. 3</t>
  </si>
  <si>
    <t>Итоговый отпуск электроэнергии потребителям г. Новодвинска (п. 3 = п. 4 + п. 5)</t>
  </si>
  <si>
    <t>п. 4</t>
  </si>
  <si>
    <t>Итоговый отпуск электроэнергии потребителям г. Новодвинска по договору №16-000230 с ООО "ТГК-2 Энергосбыт"</t>
  </si>
  <si>
    <t>п. 5</t>
  </si>
  <si>
    <t>Итоговый отпуск электроэнергии потребителям г. Новодвинска по договорам оказания услуг по передаче с МУП "НЭСК"</t>
  </si>
  <si>
    <t>распределения электрической энергии по сети исполнителя (кВт*ч)</t>
  </si>
  <si>
    <t>В том числе МУП "НЭСК"
(договора об оказаниии услуг по передаче электроэнергии)</t>
  </si>
  <si>
    <t>В том числе ООО "ТГК-2 Энергосбыт"
(договора энергоснабжения)</t>
  </si>
  <si>
    <t>за 2020 г.</t>
  </si>
  <si>
    <t xml:space="preserve">                               ВН</t>
  </si>
  <si>
    <t>1.2.1</t>
  </si>
  <si>
    <t>1.2.2</t>
  </si>
  <si>
    <t>1.3</t>
  </si>
  <si>
    <t xml:space="preserve">                                  АО "АСК"</t>
  </si>
  <si>
    <t>Транзит в смежную сеть АО "Энергосети АОЭК", всего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</si>
  <si>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</si>
  <si>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</si>
  <si>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</si>
  <si>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</si>
  <si>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</si>
  <si>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</si>
  <si>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</si>
  <si>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</si>
  <si>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</si>
  <si>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</si>
  <si>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</si>
  <si>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</si>
  <si>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5.5</t>
  </si>
  <si>
    <t>5.6</t>
  </si>
  <si>
    <t>6.</t>
  </si>
  <si>
    <t>6.1</t>
  </si>
  <si>
    <t>6.2</t>
  </si>
  <si>
    <t>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</si>
</sst>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3"/>
      <name val="Arial Cyr"/>
      <charset val="204"/>
    </font>
    <font>
      <sz val="13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/>
    <xf numFmtId="49" fontId="0" fillId="0" borderId="6" xfId="0" applyNumberFormat="1" applyFont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/>
    <xf numFmtId="0" fontId="0" fillId="0" borderId="14" xfId="0" applyFont="1" applyBorder="1"/>
    <xf numFmtId="2" fontId="0" fillId="0" borderId="5" xfId="0" applyNumberFormat="1" applyFont="1" applyBorder="1" applyAlignment="1">
      <alignment horizontal="right"/>
    </xf>
    <xf numFmtId="2" fontId="0" fillId="0" borderId="14" xfId="0" applyNumberFormat="1" applyFont="1" applyBorder="1"/>
    <xf numFmtId="2" fontId="0" fillId="0" borderId="5" xfId="0" applyNumberFormat="1" applyFont="1" applyBorder="1"/>
    <xf numFmtId="2" fontId="0" fillId="0" borderId="8" xfId="0" applyNumberFormat="1" applyFont="1" applyBorder="1"/>
    <xf numFmtId="49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/>
    <xf numFmtId="2" fontId="0" fillId="0" borderId="8" xfId="0" applyNumberFormat="1" applyFont="1" applyFill="1" applyBorder="1"/>
    <xf numFmtId="49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/>
    <xf numFmtId="2" fontId="0" fillId="0" borderId="8" xfId="0" applyNumberFormat="1" applyFont="1" applyFill="1" applyBorder="1" applyAlignment="1">
      <alignment horizontal="right"/>
    </xf>
    <xf numFmtId="0" fontId="0" fillId="0" borderId="10" xfId="0" applyFont="1" applyFill="1" applyBorder="1"/>
    <xf numFmtId="49" fontId="0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0" fontId="3" fillId="0" borderId="7" xfId="0" applyFont="1" applyBorder="1" applyAlignment="1">
      <alignment horizontal="center" vertical="center"/>
    </xf>
    <xf numFmtId="2" fontId="0" fillId="0" borderId="14" xfId="0" applyNumberFormat="1" applyFont="1" applyFill="1" applyBorder="1"/>
    <xf numFmtId="2" fontId="0" fillId="0" borderId="11" xfId="0" applyNumberFormat="1" applyFont="1" applyFill="1" applyBorder="1"/>
    <xf numFmtId="0" fontId="5" fillId="0" borderId="0" xfId="0" applyFont="1" applyBorder="1"/>
    <xf numFmtId="49" fontId="5" fillId="0" borderId="0" xfId="0" applyNumberFormat="1" applyFont="1" applyBorder="1"/>
    <xf numFmtId="0" fontId="5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 applyFill="1" applyBorder="1"/>
    <xf numFmtId="49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/>
    <xf numFmtId="2" fontId="0" fillId="0" borderId="11" xfId="0" applyNumberFormat="1" applyFont="1" applyBorder="1"/>
    <xf numFmtId="49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/>
    <xf numFmtId="2" fontId="0" fillId="0" borderId="17" xfId="0" applyNumberFormat="1" applyFont="1" applyBorder="1"/>
    <xf numFmtId="0" fontId="4" fillId="0" borderId="0" xfId="0" applyNumberFormat="1" applyFont="1" applyAlignment="1">
      <alignment horizontal="center"/>
    </xf>
    <xf numFmtId="49" fontId="3" fillId="0" borderId="7" xfId="0" applyNumberFormat="1" applyFont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view="pageBreakPreview" topLeftCell="A14" zoomScale="120" zoomScaleNormal="100" zoomScaleSheetLayoutView="120" workbookViewId="0">
      <selection activeCell="E19" sqref="E19"/>
    </sheetView>
  </sheetViews>
  <sheetFormatPr defaultRowHeight="15" x14ac:dyDescent="0.25"/>
  <cols>
    <col min="1" max="1" width="7.42578125" customWidth="1"/>
    <col min="2" max="2" width="63.42578125" customWidth="1"/>
    <col min="3" max="3" width="26.85546875" customWidth="1"/>
  </cols>
  <sheetData>
    <row r="1" spans="1:3" ht="18.75" x14ac:dyDescent="0.3">
      <c r="A1" s="43" t="s">
        <v>0</v>
      </c>
      <c r="B1" s="43"/>
      <c r="C1" s="43"/>
    </row>
    <row r="2" spans="1:3" ht="18.75" x14ac:dyDescent="0.3">
      <c r="A2" s="43" t="s">
        <v>74</v>
      </c>
      <c r="B2" s="43"/>
      <c r="C2" s="43"/>
    </row>
    <row r="3" spans="1:3" ht="15.75" thickBot="1" x14ac:dyDescent="0.3"/>
    <row r="4" spans="1:3" ht="33.75" thickBot="1" x14ac:dyDescent="0.3">
      <c r="A4" s="1" t="s">
        <v>1</v>
      </c>
      <c r="B4" s="2" t="s">
        <v>2</v>
      </c>
      <c r="C4" s="3" t="s">
        <v>77</v>
      </c>
    </row>
    <row r="5" spans="1:3" ht="30" x14ac:dyDescent="0.25">
      <c r="A5" s="4" t="s">
        <v>3</v>
      </c>
      <c r="B5" s="5" t="s">
        <v>4</v>
      </c>
      <c r="C5" s="7">
        <f>C7+C10</f>
        <v>47723520.600000001</v>
      </c>
    </row>
    <row r="6" spans="1:3" x14ac:dyDescent="0.25">
      <c r="A6" s="8"/>
      <c r="B6" s="9" t="s">
        <v>5</v>
      </c>
      <c r="C6" s="10"/>
    </row>
    <row r="7" spans="1:3" x14ac:dyDescent="0.25">
      <c r="A7" s="8" t="s">
        <v>22</v>
      </c>
      <c r="B7" s="9" t="s">
        <v>78</v>
      </c>
      <c r="C7" s="10">
        <f>C9</f>
        <v>25574870.300000001</v>
      </c>
    </row>
    <row r="8" spans="1:3" x14ac:dyDescent="0.25">
      <c r="A8" s="8"/>
      <c r="B8" s="9" t="s">
        <v>24</v>
      </c>
      <c r="C8" s="10"/>
    </row>
    <row r="9" spans="1:3" x14ac:dyDescent="0.25">
      <c r="A9" s="8" t="s">
        <v>25</v>
      </c>
      <c r="B9" s="9" t="s">
        <v>26</v>
      </c>
      <c r="C9" s="10">
        <v>25574870.300000001</v>
      </c>
    </row>
    <row r="10" spans="1:3" x14ac:dyDescent="0.25">
      <c r="A10" s="8" t="s">
        <v>27</v>
      </c>
      <c r="B10" s="9" t="s">
        <v>23</v>
      </c>
      <c r="C10" s="10">
        <f>C12+C13</f>
        <v>22148650.300000001</v>
      </c>
    </row>
    <row r="11" spans="1:3" x14ac:dyDescent="0.25">
      <c r="A11" s="8"/>
      <c r="B11" s="9" t="s">
        <v>24</v>
      </c>
      <c r="C11" s="10"/>
    </row>
    <row r="12" spans="1:3" x14ac:dyDescent="0.25">
      <c r="A12" s="8" t="s">
        <v>79</v>
      </c>
      <c r="B12" s="9" t="s">
        <v>26</v>
      </c>
      <c r="C12" s="10">
        <v>19272913.800000001</v>
      </c>
    </row>
    <row r="13" spans="1:3" x14ac:dyDescent="0.25">
      <c r="A13" s="8" t="s">
        <v>80</v>
      </c>
      <c r="B13" s="9" t="s">
        <v>82</v>
      </c>
      <c r="C13" s="10">
        <v>2875736.5</v>
      </c>
    </row>
    <row r="14" spans="1:3" ht="15.75" thickBot="1" x14ac:dyDescent="0.3">
      <c r="A14" s="11" t="s">
        <v>81</v>
      </c>
      <c r="B14" s="12" t="s">
        <v>28</v>
      </c>
      <c r="C14" s="13"/>
    </row>
    <row r="15" spans="1:3" x14ac:dyDescent="0.25">
      <c r="A15" s="4" t="s">
        <v>6</v>
      </c>
      <c r="B15" s="6" t="s">
        <v>7</v>
      </c>
      <c r="C15" s="14">
        <f>C5-C18-C20</f>
        <v>2342468.6999999881</v>
      </c>
    </row>
    <row r="16" spans="1:3" ht="15.75" thickBot="1" x14ac:dyDescent="0.3">
      <c r="A16" s="37"/>
      <c r="B16" s="38" t="s">
        <v>8</v>
      </c>
      <c r="C16" s="39">
        <f>C15*100/C5</f>
        <v>4.9084155371386995</v>
      </c>
    </row>
    <row r="17" spans="1:3" x14ac:dyDescent="0.25">
      <c r="A17" s="4" t="s">
        <v>9</v>
      </c>
      <c r="B17" s="6" t="s">
        <v>83</v>
      </c>
      <c r="C17" s="16"/>
    </row>
    <row r="18" spans="1:3" x14ac:dyDescent="0.25">
      <c r="A18" s="8"/>
      <c r="B18" s="19" t="s">
        <v>30</v>
      </c>
      <c r="C18" s="17">
        <v>937783.7</v>
      </c>
    </row>
    <row r="19" spans="1:3" ht="15.75" thickBot="1" x14ac:dyDescent="0.3">
      <c r="A19" s="11"/>
      <c r="B19" s="22" t="s">
        <v>31</v>
      </c>
      <c r="C19" s="15">
        <v>1720</v>
      </c>
    </row>
    <row r="20" spans="1:3" x14ac:dyDescent="0.25">
      <c r="A20" s="40" t="s">
        <v>38</v>
      </c>
      <c r="B20" s="41" t="s">
        <v>10</v>
      </c>
      <c r="C20" s="42">
        <f>C22+C25+C23+C30</f>
        <v>44443268.20000001</v>
      </c>
    </row>
    <row r="21" spans="1:3" x14ac:dyDescent="0.25">
      <c r="A21" s="8"/>
      <c r="B21" s="9" t="s">
        <v>11</v>
      </c>
      <c r="C21" s="17"/>
    </row>
    <row r="22" spans="1:3" x14ac:dyDescent="0.25">
      <c r="A22" s="18" t="s">
        <v>39</v>
      </c>
      <c r="B22" s="19" t="s">
        <v>29</v>
      </c>
      <c r="C22" s="20">
        <f>C35+C58</f>
        <v>8151158.5</v>
      </c>
    </row>
    <row r="23" spans="1:3" x14ac:dyDescent="0.25">
      <c r="A23" s="18" t="s">
        <v>40</v>
      </c>
      <c r="B23" s="19" t="s">
        <v>30</v>
      </c>
      <c r="C23" s="20">
        <f>C36+C59</f>
        <v>4092278.1</v>
      </c>
    </row>
    <row r="24" spans="1:3" x14ac:dyDescent="0.25">
      <c r="A24" s="18" t="s">
        <v>41</v>
      </c>
      <c r="B24" s="19" t="s">
        <v>31</v>
      </c>
      <c r="C24" s="20">
        <f>C37+C60</f>
        <v>7274.52</v>
      </c>
    </row>
    <row r="25" spans="1:3" x14ac:dyDescent="0.25">
      <c r="A25" s="18" t="s">
        <v>42</v>
      </c>
      <c r="B25" s="19" t="s">
        <v>32</v>
      </c>
      <c r="C25" s="20">
        <f>C27+C28+C29</f>
        <v>31865286.000000007</v>
      </c>
    </row>
    <row r="26" spans="1:3" x14ac:dyDescent="0.25">
      <c r="A26" s="18"/>
      <c r="B26" s="19" t="s">
        <v>21</v>
      </c>
      <c r="C26" s="20"/>
    </row>
    <row r="27" spans="1:3" x14ac:dyDescent="0.25">
      <c r="A27" s="18" t="s">
        <v>43</v>
      </c>
      <c r="B27" s="19" t="s">
        <v>33</v>
      </c>
      <c r="C27" s="20">
        <f>C40+C41+C42+C46+C47+C48+C50</f>
        <v>21598374.300000004</v>
      </c>
    </row>
    <row r="28" spans="1:3" x14ac:dyDescent="0.25">
      <c r="A28" s="18" t="s">
        <v>45</v>
      </c>
      <c r="B28" s="19" t="s">
        <v>34</v>
      </c>
      <c r="C28" s="20">
        <f>C43+C44+C45+C49+C51</f>
        <v>3628687.0300000003</v>
      </c>
    </row>
    <row r="29" spans="1:3" x14ac:dyDescent="0.25">
      <c r="A29" s="18" t="s">
        <v>47</v>
      </c>
      <c r="B29" s="19" t="s">
        <v>35</v>
      </c>
      <c r="C29" s="20">
        <f>C52+C61</f>
        <v>6638224.6699999999</v>
      </c>
    </row>
    <row r="30" spans="1:3" x14ac:dyDescent="0.25">
      <c r="A30" s="18" t="s">
        <v>58</v>
      </c>
      <c r="B30" s="19" t="s">
        <v>36</v>
      </c>
      <c r="C30" s="20">
        <f>C53</f>
        <v>334545.59999999998</v>
      </c>
    </row>
    <row r="31" spans="1:3" ht="15.75" thickBot="1" x14ac:dyDescent="0.3">
      <c r="A31" s="21" t="s">
        <v>59</v>
      </c>
      <c r="B31" s="22" t="s">
        <v>37</v>
      </c>
      <c r="C31" s="30">
        <f>C54</f>
        <v>621</v>
      </c>
    </row>
    <row r="32" spans="1:3" ht="30" customHeight="1" x14ac:dyDescent="0.25">
      <c r="A32" s="45" t="s">
        <v>76</v>
      </c>
      <c r="B32" s="46"/>
      <c r="C32" s="47"/>
    </row>
    <row r="33" spans="1:3" x14ac:dyDescent="0.25">
      <c r="A33" s="18" t="s">
        <v>60</v>
      </c>
      <c r="B33" s="19" t="s">
        <v>10</v>
      </c>
      <c r="C33" s="23">
        <f>C38+C35+C36+C53</f>
        <v>30266377.830000002</v>
      </c>
    </row>
    <row r="34" spans="1:3" x14ac:dyDescent="0.25">
      <c r="A34" s="18"/>
      <c r="B34" s="19" t="s">
        <v>11</v>
      </c>
      <c r="C34" s="20"/>
    </row>
    <row r="35" spans="1:3" x14ac:dyDescent="0.25">
      <c r="A35" s="18" t="s">
        <v>61</v>
      </c>
      <c r="B35" s="19" t="s">
        <v>29</v>
      </c>
      <c r="C35" s="23">
        <v>2265960.5</v>
      </c>
    </row>
    <row r="36" spans="1:3" x14ac:dyDescent="0.25">
      <c r="A36" s="18" t="s">
        <v>62</v>
      </c>
      <c r="B36" s="19" t="s">
        <v>30</v>
      </c>
      <c r="C36" s="23">
        <v>1705094.5</v>
      </c>
    </row>
    <row r="37" spans="1:3" x14ac:dyDescent="0.25">
      <c r="A37" s="18" t="s">
        <v>63</v>
      </c>
      <c r="B37" s="19" t="s">
        <v>31</v>
      </c>
      <c r="C37" s="23">
        <v>3269</v>
      </c>
    </row>
    <row r="38" spans="1:3" x14ac:dyDescent="0.25">
      <c r="A38" s="18" t="s">
        <v>64</v>
      </c>
      <c r="B38" s="19" t="s">
        <v>32</v>
      </c>
      <c r="C38" s="20">
        <f>SUM(C40:C52)</f>
        <v>25960777.23</v>
      </c>
    </row>
    <row r="39" spans="1:3" x14ac:dyDescent="0.25">
      <c r="A39" s="18"/>
      <c r="B39" s="19" t="s">
        <v>21</v>
      </c>
      <c r="C39" s="20"/>
    </row>
    <row r="40" spans="1:3" x14ac:dyDescent="0.25">
      <c r="A40" s="18" t="s">
        <v>84</v>
      </c>
      <c r="B40" s="19" t="s">
        <v>44</v>
      </c>
      <c r="C40" s="20">
        <v>268744.40000000002</v>
      </c>
    </row>
    <row r="41" spans="1:3" x14ac:dyDescent="0.25">
      <c r="A41" s="18" t="s">
        <v>85</v>
      </c>
      <c r="B41" s="19" t="s">
        <v>46</v>
      </c>
      <c r="C41" s="20">
        <v>15010721.4</v>
      </c>
    </row>
    <row r="42" spans="1:3" x14ac:dyDescent="0.25">
      <c r="A42" s="18" t="s">
        <v>86</v>
      </c>
      <c r="B42" s="19" t="s">
        <v>48</v>
      </c>
      <c r="C42" s="20">
        <v>5478472.7999999998</v>
      </c>
    </row>
    <row r="43" spans="1:3" x14ac:dyDescent="0.25">
      <c r="A43" s="18" t="s">
        <v>87</v>
      </c>
      <c r="B43" s="19" t="s">
        <v>49</v>
      </c>
      <c r="C43" s="20">
        <v>445182.7</v>
      </c>
    </row>
    <row r="44" spans="1:3" x14ac:dyDescent="0.25">
      <c r="A44" s="18" t="s">
        <v>88</v>
      </c>
      <c r="B44" s="19" t="s">
        <v>50</v>
      </c>
      <c r="C44" s="20">
        <v>2155497.4300000002</v>
      </c>
    </row>
    <row r="45" spans="1:3" x14ac:dyDescent="0.25">
      <c r="A45" s="18" t="s">
        <v>89</v>
      </c>
      <c r="B45" s="19" t="s">
        <v>51</v>
      </c>
      <c r="C45" s="20">
        <v>926227.2</v>
      </c>
    </row>
    <row r="46" spans="1:3" x14ac:dyDescent="0.25">
      <c r="A46" s="18" t="s">
        <v>90</v>
      </c>
      <c r="B46" s="24" t="s">
        <v>52</v>
      </c>
      <c r="C46" s="20">
        <v>358776.6</v>
      </c>
    </row>
    <row r="47" spans="1:3" x14ac:dyDescent="0.25">
      <c r="A47" s="18" t="s">
        <v>91</v>
      </c>
      <c r="B47" s="24" t="s">
        <v>53</v>
      </c>
      <c r="C47" s="20">
        <v>132756.1</v>
      </c>
    </row>
    <row r="48" spans="1:3" x14ac:dyDescent="0.25">
      <c r="A48" s="18" t="s">
        <v>92</v>
      </c>
      <c r="B48" s="24" t="s">
        <v>54</v>
      </c>
      <c r="C48" s="20">
        <v>53063</v>
      </c>
    </row>
    <row r="49" spans="1:3" x14ac:dyDescent="0.25">
      <c r="A49" s="18" t="s">
        <v>93</v>
      </c>
      <c r="B49" s="24" t="s">
        <v>55</v>
      </c>
      <c r="C49" s="20">
        <v>20939.2</v>
      </c>
    </row>
    <row r="50" spans="1:3" x14ac:dyDescent="0.25">
      <c r="A50" s="18" t="s">
        <v>94</v>
      </c>
      <c r="B50" s="24" t="s">
        <v>56</v>
      </c>
      <c r="C50" s="20">
        <v>295840</v>
      </c>
    </row>
    <row r="51" spans="1:3" x14ac:dyDescent="0.25">
      <c r="A51" s="18" t="s">
        <v>94</v>
      </c>
      <c r="B51" s="24" t="s">
        <v>57</v>
      </c>
      <c r="C51" s="20">
        <v>80840.5</v>
      </c>
    </row>
    <row r="52" spans="1:3" x14ac:dyDescent="0.25">
      <c r="A52" s="18" t="s">
        <v>95</v>
      </c>
      <c r="B52" s="24" t="s">
        <v>35</v>
      </c>
      <c r="C52" s="20">
        <v>733715.9</v>
      </c>
    </row>
    <row r="53" spans="1:3" x14ac:dyDescent="0.25">
      <c r="A53" s="18" t="s">
        <v>96</v>
      </c>
      <c r="B53" s="19" t="s">
        <v>36</v>
      </c>
      <c r="C53" s="20">
        <v>334545.59999999998</v>
      </c>
    </row>
    <row r="54" spans="1:3" ht="15.75" thickBot="1" x14ac:dyDescent="0.3">
      <c r="A54" s="25" t="s">
        <v>97</v>
      </c>
      <c r="B54" s="24" t="s">
        <v>37</v>
      </c>
      <c r="C54" s="31">
        <v>621</v>
      </c>
    </row>
    <row r="55" spans="1:3" ht="30.75" customHeight="1" x14ac:dyDescent="0.25">
      <c r="A55" s="45" t="s">
        <v>75</v>
      </c>
      <c r="B55" s="46"/>
      <c r="C55" s="47"/>
    </row>
    <row r="56" spans="1:3" x14ac:dyDescent="0.25">
      <c r="A56" s="18" t="s">
        <v>98</v>
      </c>
      <c r="B56" s="19" t="s">
        <v>10</v>
      </c>
      <c r="C56" s="23">
        <f>C61+C59+C58</f>
        <v>14176890.369999999</v>
      </c>
    </row>
    <row r="57" spans="1:3" x14ac:dyDescent="0.25">
      <c r="A57" s="18"/>
      <c r="B57" s="19" t="s">
        <v>11</v>
      </c>
      <c r="C57" s="20"/>
    </row>
    <row r="58" spans="1:3" x14ac:dyDescent="0.25">
      <c r="A58" s="18" t="s">
        <v>99</v>
      </c>
      <c r="B58" s="19" t="s">
        <v>29</v>
      </c>
      <c r="C58" s="20">
        <v>5885198</v>
      </c>
    </row>
    <row r="59" spans="1:3" x14ac:dyDescent="0.25">
      <c r="A59" s="25" t="s">
        <v>100</v>
      </c>
      <c r="B59" s="19" t="s">
        <v>30</v>
      </c>
      <c r="C59" s="20">
        <v>2387183.6</v>
      </c>
    </row>
    <row r="60" spans="1:3" x14ac:dyDescent="0.25">
      <c r="A60" s="25" t="s">
        <v>101</v>
      </c>
      <c r="B60" s="19" t="s">
        <v>31</v>
      </c>
      <c r="C60" s="31">
        <v>4005.52</v>
      </c>
    </row>
    <row r="61" spans="1:3" ht="15.75" thickBot="1" x14ac:dyDescent="0.3">
      <c r="A61" s="21" t="s">
        <v>64</v>
      </c>
      <c r="B61" s="22" t="s">
        <v>65</v>
      </c>
      <c r="C61" s="30">
        <v>5904508.7699999996</v>
      </c>
    </row>
    <row r="62" spans="1:3" ht="16.5" x14ac:dyDescent="0.25">
      <c r="A62" s="26"/>
      <c r="B62" s="27"/>
      <c r="C62" s="28"/>
    </row>
    <row r="63" spans="1:3" x14ac:dyDescent="0.25">
      <c r="A63" s="48" t="s">
        <v>13</v>
      </c>
      <c r="B63" s="48"/>
      <c r="C63" s="48"/>
    </row>
    <row r="64" spans="1:3" ht="26.25" customHeight="1" x14ac:dyDescent="0.25">
      <c r="A64" s="29" t="s">
        <v>66</v>
      </c>
      <c r="B64" s="44" t="s">
        <v>67</v>
      </c>
      <c r="C64" s="44"/>
    </row>
    <row r="65" spans="1:3" ht="26.25" customHeight="1" x14ac:dyDescent="0.25">
      <c r="A65" s="29" t="s">
        <v>68</v>
      </c>
      <c r="B65" s="44" t="s">
        <v>69</v>
      </c>
      <c r="C65" s="44"/>
    </row>
    <row r="66" spans="1:3" ht="26.25" customHeight="1" x14ac:dyDescent="0.25">
      <c r="A66" s="29" t="s">
        <v>70</v>
      </c>
      <c r="B66" s="44" t="s">
        <v>71</v>
      </c>
      <c r="C66" s="44"/>
    </row>
    <row r="67" spans="1:3" ht="26.25" customHeight="1" x14ac:dyDescent="0.25">
      <c r="A67" s="29" t="s">
        <v>72</v>
      </c>
      <c r="B67" s="44" t="s">
        <v>73</v>
      </c>
      <c r="C67" s="44"/>
    </row>
    <row r="69" spans="1:3" x14ac:dyDescent="0.25">
      <c r="A69" s="32" t="s">
        <v>14</v>
      </c>
      <c r="B69" s="33" t="s">
        <v>15</v>
      </c>
    </row>
    <row r="70" spans="1:3" x14ac:dyDescent="0.25">
      <c r="A70" s="34" t="s">
        <v>16</v>
      </c>
      <c r="B70" s="35" t="s">
        <v>17</v>
      </c>
    </row>
    <row r="71" spans="1:3" x14ac:dyDescent="0.25">
      <c r="A71" s="36" t="s">
        <v>12</v>
      </c>
      <c r="B71" s="35" t="s">
        <v>18</v>
      </c>
    </row>
    <row r="72" spans="1:3" x14ac:dyDescent="0.25">
      <c r="A72" s="36" t="s">
        <v>19</v>
      </c>
      <c r="B72" s="35" t="s">
        <v>20</v>
      </c>
    </row>
  </sheetData>
  <mergeCells count="9">
    <mergeCell ref="A1:C1"/>
    <mergeCell ref="A2:C2"/>
    <mergeCell ref="B66:C66"/>
    <mergeCell ref="B67:C67"/>
    <mergeCell ref="A32:C32"/>
    <mergeCell ref="A55:C55"/>
    <mergeCell ref="A63:C63"/>
    <mergeCell ref="B64:C64"/>
    <mergeCell ref="B65:C65"/>
  </mergeCells>
  <pageMargins left="0.7" right="0.7" top="0.75" bottom="0.75" header="0.3" footer="0.3"/>
  <pageSetup paperSize="9" scale="89" fitToHeight="0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 Алексей</dc:creator>
  <cp:lastModifiedBy>Алексей Косарев</cp:lastModifiedBy>
  <cp:lastPrinted>2019-02-28T07:35:52Z</cp:lastPrinted>
  <dcterms:created xsi:type="dcterms:W3CDTF">2011-07-18T06:01:51Z</dcterms:created>
  <dcterms:modified xsi:type="dcterms:W3CDTF">2022-02-17T05:23:55Z</dcterms:modified>
</cp:coreProperties>
</file>